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tc\Desktop\"/>
    </mc:Choice>
  </mc:AlternateContent>
  <xr:revisionPtr revIDLastSave="0" documentId="8_{479544EB-DA83-4284-B8BE-72B6EB6DBECF}" xr6:coauthVersionLast="47" xr6:coauthVersionMax="47" xr10:uidLastSave="{00000000-0000-0000-0000-000000000000}"/>
  <bookViews>
    <workbookView xWindow="-120" yWindow="-120" windowWidth="29040" windowHeight="15840" xr2:uid="{1838C907-C2F9-4934-AFBC-3E1DC69DF3B7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8" i="1"/>
  <c r="E18" i="1"/>
  <c r="F13" i="1" l="1"/>
  <c r="G13" i="1"/>
  <c r="H13" i="1"/>
  <c r="I13" i="1"/>
  <c r="J13" i="1"/>
  <c r="K13" i="1"/>
  <c r="L13" i="1"/>
  <c r="M24" i="1"/>
  <c r="M23" i="1"/>
  <c r="M22" i="1"/>
  <c r="M16" i="1"/>
  <c r="M15" i="1"/>
  <c r="M14" i="1"/>
  <c r="L21" i="1" l="1"/>
  <c r="K21" i="1"/>
  <c r="J21" i="1"/>
  <c r="I21" i="1"/>
  <c r="H21" i="1"/>
  <c r="G21" i="1"/>
  <c r="F21" i="1"/>
  <c r="I26" i="1" l="1"/>
</calcChain>
</file>

<file path=xl/sharedStrings.xml><?xml version="1.0" encoding="utf-8"?>
<sst xmlns="http://schemas.openxmlformats.org/spreadsheetml/2006/main" count="138" uniqueCount="47">
  <si>
    <t>SCHOOL OF PLANNING, DESIGN AND CONSTRUCTION</t>
  </si>
  <si>
    <t>Timesheet Entry Instructions</t>
  </si>
  <si>
    <t>*Enter Pay Period Start Date. (The other date fields will automatically populate). If unsure of the start date, refer to payroll schedule below.</t>
  </si>
  <si>
    <t>*Enter the Account Number(s), and Sub-Account (if available).</t>
  </si>
  <si>
    <t>*Enter your hours worked for each day. If none worked, okay to leave blank.</t>
  </si>
  <si>
    <t xml:space="preserve">    (The Total Hours will automatically populate in the "TOTAL" Column).</t>
  </si>
  <si>
    <t>*Enter Employee Name</t>
  </si>
  <si>
    <r>
      <t xml:space="preserve">*SAVE AS A </t>
    </r>
    <r>
      <rPr>
        <b/>
        <u/>
        <sz val="11.5"/>
        <color rgb="FFFF0000"/>
        <rFont val="Calibri"/>
        <family val="2"/>
        <scheme val="minor"/>
      </rPr>
      <t>PDF</t>
    </r>
    <r>
      <rPr>
        <b/>
        <sz val="11.5"/>
        <color rgb="FFFF0000"/>
        <rFont val="Calibri"/>
        <family val="2"/>
        <scheme val="minor"/>
      </rPr>
      <t xml:space="preserve"> AND EMAIL TO YOUR SUPERVISOR FOR APPROVAL, </t>
    </r>
    <r>
      <rPr>
        <b/>
        <u/>
        <sz val="11.5"/>
        <color rgb="FFFF0000"/>
        <rFont val="Calibri"/>
        <family val="2"/>
        <scheme val="minor"/>
      </rPr>
      <t>AND</t>
    </r>
    <r>
      <rPr>
        <b/>
        <sz val="11.5"/>
        <color rgb="FFFF0000"/>
        <rFont val="Calibri"/>
        <family val="2"/>
        <scheme val="minor"/>
      </rPr>
      <t xml:space="preserve"> CC: spdctime@msu.edu</t>
    </r>
  </si>
  <si>
    <t xml:space="preserve">Week One-START DATE </t>
  </si>
  <si>
    <t>Week One- END DATE</t>
  </si>
  <si>
    <t>Account #/Project Name</t>
  </si>
  <si>
    <t>Sub-Account</t>
  </si>
  <si>
    <t>SUN</t>
  </si>
  <si>
    <t>MON</t>
  </si>
  <si>
    <t>TUES</t>
  </si>
  <si>
    <t>WED</t>
  </si>
  <si>
    <t>THURS</t>
  </si>
  <si>
    <t>FRI</t>
  </si>
  <si>
    <t>SAT</t>
  </si>
  <si>
    <t>TOTAL</t>
  </si>
  <si>
    <t xml:space="preserve">Week Two-START DATE </t>
  </si>
  <si>
    <t>Week Two-END DATE</t>
  </si>
  <si>
    <t xml:space="preserve">TOTAL HOURS FOR 2 WEEK PAY PERIOD: </t>
  </si>
  <si>
    <t xml:space="preserve">Employee Signature (Please Type Name): </t>
  </si>
  <si>
    <t>(SUPERVISOR TO APPROVE VIA EMAIL)</t>
  </si>
  <si>
    <t>Payroll Schedule 2022</t>
  </si>
  <si>
    <t>Check Month</t>
  </si>
  <si>
    <t>Pay Period</t>
  </si>
  <si>
    <t>Pay Period Begin Date</t>
  </si>
  <si>
    <t>Pay Period End Date</t>
  </si>
  <si>
    <r>
      <t xml:space="preserve">Timesheet Due TUESDAYS to </t>
    </r>
    <r>
      <rPr>
        <b/>
        <i/>
        <sz val="8"/>
        <color theme="1"/>
        <rFont val="Calibri"/>
        <family val="2"/>
        <scheme val="minor"/>
      </rPr>
      <t>spdctime@msu.edu</t>
    </r>
  </si>
  <si>
    <t>Check Date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</si>
  <si>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</si>
  <si>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</si>
  <si>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</si>
  <si>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</si>
  <si>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</si>
  <si>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</si>
  <si>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</si>
  <si>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</si>
  <si>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</si>
  <si>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</si>
  <si>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</si>
  <si>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</si>
  <si>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Pay Begin Date</t>
  </si>
  <si>
    <t>Pay End Date</t>
  </si>
  <si>
    <t>Timesheet Due to spdctime@msu.edu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</si>
</sst>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Arial Rounded MT Bold"/>
      <family val="2"/>
    </font>
    <font>
      <sz val="8"/>
      <color theme="1"/>
      <name val="Arial Rounded MT Bold"/>
      <family val="2"/>
    </font>
    <font>
      <b/>
      <sz val="11.5"/>
      <color rgb="FFFF0000"/>
      <name val="Calibri"/>
      <family val="2"/>
      <scheme val="minor"/>
    </font>
    <font>
      <b/>
      <u/>
      <sz val="11.5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EDE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0" fillId="11" borderId="11" applyNumberFormat="0" applyFont="0" applyAlignment="0" applyProtection="0"/>
  </cellStyleXfs>
  <cellXfs count="103">
    <xf numFmtId="0" fontId="0" fillId="0" borderId="0" xfId="0"/>
    <xf numFmtId="0" fontId="4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64" fontId="10" fillId="0" borderId="2" xfId="0" applyNumberFormat="1" applyFont="1" applyBorder="1" applyAlignment="1">
      <alignment horizontal="center"/>
    </xf>
    <xf numFmtId="0" fontId="11" fillId="3" borderId="1" xfId="0" applyFont="1" applyFill="1" applyBorder="1"/>
    <xf numFmtId="164" fontId="10" fillId="0" borderId="1" xfId="0" applyNumberFormat="1" applyFont="1" applyBorder="1" applyAlignment="1">
      <alignment horizontal="center"/>
    </xf>
    <xf numFmtId="14" fontId="6" fillId="0" borderId="0" xfId="0" applyNumberFormat="1" applyFont="1"/>
    <xf numFmtId="164" fontId="10" fillId="0" borderId="5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/>
    <xf numFmtId="0" fontId="0" fillId="0" borderId="0" xfId="0" applyProtection="1">
      <protection locked="0"/>
    </xf>
    <xf numFmtId="0" fontId="8" fillId="6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14" fontId="8" fillId="0" borderId="1" xfId="0" applyNumberFormat="1" applyFont="1" applyBorder="1" applyAlignment="1" applyProtection="1">
      <alignment horizontal="right"/>
      <protection locked="0"/>
    </xf>
    <xf numFmtId="0" fontId="8" fillId="5" borderId="1" xfId="0" applyFont="1" applyFill="1" applyBorder="1" applyAlignment="1" applyProtection="1">
      <alignment horizontal="left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14" fontId="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14" fontId="8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165" fontId="2" fillId="0" borderId="1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left"/>
    </xf>
    <xf numFmtId="165" fontId="0" fillId="0" borderId="1" xfId="0" applyNumberFormat="1" applyBorder="1" applyAlignment="1">
      <alignment horizontal="center"/>
    </xf>
    <xf numFmtId="0" fontId="15" fillId="2" borderId="4" xfId="1" applyFont="1" applyBorder="1" applyAlignment="1">
      <alignment horizontal="center"/>
    </xf>
    <xf numFmtId="0" fontId="15" fillId="2" borderId="1" xfId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8" borderId="1" xfId="0" applyFill="1" applyBorder="1"/>
    <xf numFmtId="165" fontId="0" fillId="8" borderId="1" xfId="0" applyNumberFormat="1" applyFill="1" applyBorder="1" applyAlignment="1">
      <alignment horizontal="center"/>
    </xf>
    <xf numFmtId="0" fontId="0" fillId="0" borderId="0" xfId="0" applyAlignment="1" applyProtection="1">
      <alignment horizontal="left"/>
      <protection locked="0"/>
    </xf>
    <xf numFmtId="14" fontId="8" fillId="0" borderId="1" xfId="0" applyNumberFormat="1" applyFont="1" applyBorder="1" applyAlignment="1">
      <alignment vertical="center" wrapText="1"/>
    </xf>
    <xf numFmtId="0" fontId="8" fillId="6" borderId="1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>
      <alignment horizontal="left" vertical="center" wrapText="1"/>
    </xf>
    <xf numFmtId="14" fontId="8" fillId="5" borderId="1" xfId="0" applyNumberFormat="1" applyFont="1" applyFill="1" applyBorder="1" applyAlignment="1" applyProtection="1">
      <alignment horizontal="left" vertical="center" wrapText="1"/>
      <protection locked="0"/>
    </xf>
    <xf numFmtId="1" fontId="8" fillId="0" borderId="1" xfId="0" applyNumberFormat="1" applyFont="1" applyBorder="1" applyAlignment="1">
      <alignment vertical="center" wrapText="1"/>
    </xf>
    <xf numFmtId="1" fontId="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6" borderId="1" xfId="0" applyFont="1" applyFill="1" applyBorder="1" applyAlignment="1" applyProtection="1">
      <alignment horizontal="left" wrapText="1"/>
      <protection locked="0"/>
    </xf>
    <xf numFmtId="0" fontId="11" fillId="6" borderId="1" xfId="0" applyFont="1" applyFill="1" applyBorder="1" applyAlignment="1" applyProtection="1">
      <alignment wrapText="1"/>
      <protection locked="0"/>
    </xf>
    <xf numFmtId="14" fontId="11" fillId="5" borderId="1" xfId="0" applyNumberFormat="1" applyFont="1" applyFill="1" applyBorder="1" applyAlignment="1" applyProtection="1">
      <alignment horizontal="left" wrapText="1"/>
      <protection locked="0"/>
    </xf>
    <xf numFmtId="1" fontId="11" fillId="5" borderId="1" xfId="0" applyNumberFormat="1" applyFont="1" applyFill="1" applyBorder="1" applyAlignment="1" applyProtection="1">
      <alignment horizontal="center" wrapText="1"/>
      <protection locked="0"/>
    </xf>
    <xf numFmtId="14" fontId="11" fillId="5" borderId="1" xfId="0" applyNumberFormat="1" applyFont="1" applyFill="1" applyBorder="1" applyAlignment="1" applyProtection="1">
      <alignment horizontal="right" wrapText="1"/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14" fontId="11" fillId="0" borderId="1" xfId="0" applyNumberFormat="1" applyFont="1" applyBorder="1" applyAlignment="1">
      <alignment wrapText="1"/>
    </xf>
    <xf numFmtId="0" fontId="0" fillId="8" borderId="0" xfId="0" applyFill="1" applyProtection="1">
      <protection locked="0"/>
    </xf>
    <xf numFmtId="14" fontId="8" fillId="8" borderId="0" xfId="0" applyNumberFormat="1" applyFont="1" applyFill="1" applyAlignment="1" applyProtection="1">
      <alignment horizontal="left" vertical="center" wrapText="1"/>
      <protection locked="0"/>
    </xf>
    <xf numFmtId="1" fontId="8" fillId="8" borderId="0" xfId="0" applyNumberFormat="1" applyFont="1" applyFill="1" applyAlignment="1" applyProtection="1">
      <alignment horizontal="center" vertical="center" wrapText="1"/>
      <protection locked="0"/>
    </xf>
    <xf numFmtId="14" fontId="8" fillId="8" borderId="0" xfId="0" applyNumberFormat="1" applyFont="1" applyFill="1" applyAlignment="1" applyProtection="1">
      <alignment horizontal="right" vertical="center" wrapText="1"/>
      <protection locked="0"/>
    </xf>
    <xf numFmtId="14" fontId="11" fillId="0" borderId="1" xfId="0" applyNumberFormat="1" applyFont="1" applyBorder="1" applyAlignment="1" applyProtection="1">
      <alignment horizontal="left" wrapText="1"/>
      <protection locked="0"/>
    </xf>
    <xf numFmtId="0" fontId="1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0" fillId="11" borderId="11" xfId="2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 applyAlignment="1">
      <alignment horizontal="right" wrapText="1"/>
    </xf>
    <xf numFmtId="14" fontId="14" fillId="11" borderId="11" xfId="2" applyNumberFormat="1" applyFont="1" applyAlignment="1">
      <alignment horizontal="center"/>
    </xf>
    <xf numFmtId="0" fontId="14" fillId="11" borderId="11" xfId="2" applyFont="1" applyAlignment="1">
      <alignment horizontal="center"/>
    </xf>
    <xf numFmtId="14" fontId="14" fillId="7" borderId="6" xfId="0" applyNumberFormat="1" applyFont="1" applyFill="1" applyBorder="1" applyAlignment="1">
      <alignment horizontal="center"/>
    </xf>
    <xf numFmtId="0" fontId="14" fillId="7" borderId="7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16" fillId="2" borderId="1" xfId="1" applyFont="1" applyBorder="1" applyAlignment="1" applyProtection="1">
      <alignment horizontal="center" vertical="center" wrapText="1"/>
      <protection locked="0"/>
    </xf>
    <xf numFmtId="14" fontId="10" fillId="5" borderId="3" xfId="0" applyNumberFormat="1" applyFont="1" applyFill="1" applyBorder="1" applyAlignment="1" applyProtection="1">
      <alignment horizontal="center" wrapText="1"/>
      <protection locked="0"/>
    </xf>
    <xf numFmtId="14" fontId="10" fillId="5" borderId="4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right"/>
    </xf>
    <xf numFmtId="0" fontId="12" fillId="6" borderId="3" xfId="0" applyFont="1" applyFill="1" applyBorder="1" applyAlignment="1" applyProtection="1">
      <alignment horizontal="center" wrapText="1"/>
      <protection locked="0"/>
    </xf>
    <xf numFmtId="0" fontId="12" fillId="6" borderId="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 vertical="center"/>
    </xf>
    <xf numFmtId="14" fontId="10" fillId="0" borderId="3" xfId="0" applyNumberFormat="1" applyFont="1" applyBorder="1" applyAlignment="1">
      <alignment horizontal="center" wrapText="1"/>
    </xf>
    <xf numFmtId="14" fontId="10" fillId="0" borderId="4" xfId="0" applyNumberFormat="1" applyFont="1" applyBorder="1" applyAlignment="1">
      <alignment horizontal="center" wrapText="1"/>
    </xf>
    <xf numFmtId="14" fontId="10" fillId="8" borderId="0" xfId="0" applyNumberFormat="1" applyFont="1" applyFill="1" applyAlignment="1" applyProtection="1">
      <alignment horizontal="center" vertical="center" wrapText="1"/>
      <protection locked="0"/>
    </xf>
    <xf numFmtId="14" fontId="10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/>
    </xf>
    <xf numFmtId="0" fontId="12" fillId="6" borderId="1" xfId="0" applyFont="1" applyFill="1" applyBorder="1" applyAlignment="1" applyProtection="1">
      <alignment horizontal="center" vertical="top" wrapText="1"/>
      <protection locked="0"/>
    </xf>
    <xf numFmtId="14" fontId="10" fillId="4" borderId="3" xfId="0" applyNumberFormat="1" applyFont="1" applyFill="1" applyBorder="1" applyAlignment="1" applyProtection="1">
      <alignment horizontal="center" vertical="center" wrapText="1"/>
      <protection locked="0"/>
    </xf>
    <xf numFmtId="14" fontId="10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Border="1" applyAlignment="1">
      <alignment horizontal="center" vertical="center" wrapText="1"/>
    </xf>
    <xf numFmtId="14" fontId="10" fillId="5" borderId="3" xfId="0" applyNumberFormat="1" applyFont="1" applyFill="1" applyBorder="1" applyAlignment="1" applyProtection="1">
      <alignment horizontal="center" vertical="center" wrapText="1"/>
      <protection locked="0"/>
    </xf>
    <xf numFmtId="14" fontId="10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10" fillId="10" borderId="1" xfId="0" applyNumberFormat="1" applyFont="1" applyFill="1" applyBorder="1" applyAlignment="1">
      <alignment horizontal="center" vertical="center" wrapText="1"/>
    </xf>
    <xf numFmtId="14" fontId="10" fillId="10" borderId="3" xfId="0" applyNumberFormat="1" applyFont="1" applyFill="1" applyBorder="1" applyAlignment="1" applyProtection="1">
      <alignment horizontal="center" vertical="center" wrapText="1"/>
      <protection locked="0"/>
    </xf>
    <xf numFmtId="14" fontId="10" fillId="10" borderId="4" xfId="0" applyNumberFormat="1" applyFont="1" applyFill="1" applyBorder="1" applyAlignment="1" applyProtection="1">
      <alignment horizontal="center" vertical="center" wrapText="1"/>
      <protection locked="0"/>
    </xf>
    <xf numFmtId="14" fontId="10" fillId="9" borderId="3" xfId="0" applyNumberFormat="1" applyFont="1" applyFill="1" applyBorder="1" applyAlignment="1" applyProtection="1">
      <alignment horizontal="center"/>
      <protection locked="0"/>
    </xf>
    <xf numFmtId="0" fontId="10" fillId="9" borderId="4" xfId="0" applyFont="1" applyFill="1" applyBorder="1" applyAlignment="1" applyProtection="1">
      <alignment horizontal="center"/>
      <protection locked="0"/>
    </xf>
    <xf numFmtId="14" fontId="10" fillId="0" borderId="3" xfId="0" applyNumberFormat="1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</cellXfs>
  <cellStyles count="3">
    <cellStyle name="Good" xfId="1" builtinId="26"/>
    <cellStyle name="Normal" xfId="0" builtinId="0"/>
    <cellStyle name="Note" xfId="2" builtinId="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29</xdr:row>
      <xdr:rowOff>9525</xdr:rowOff>
    </xdr:from>
    <xdr:to>
      <xdr:col>12</xdr:col>
      <xdr:colOff>180975</xdr:colOff>
      <xdr:row>39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C73187C-C406-402A-BF5E-F71A1540577A}"/>
            </a:ext>
          </a:extLst>
        </xdr:cNvPr>
        <xdr:cNvSpPr txBox="1"/>
      </xdr:nvSpPr>
      <xdr:spPr>
        <a:xfrm>
          <a:off x="4686300" y="4876800"/>
          <a:ext cx="1685925" cy="1704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 baseline="0">
              <a:solidFill>
                <a:srgbClr val="FF0000"/>
              </a:solidFill>
            </a:rPr>
            <a:t>Timesheets are due to supervisors &amp; </a:t>
          </a:r>
          <a:r>
            <a:rPr lang="en-US" sz="1100" b="1" i="0" u="sng" baseline="0">
              <a:solidFill>
                <a:srgbClr val="FF0000"/>
              </a:solidFill>
            </a:rPr>
            <a:t>spdctime@msu.edu </a:t>
          </a:r>
          <a:r>
            <a:rPr lang="en-US" sz="1100" b="1" baseline="0">
              <a:solidFill>
                <a:srgbClr val="FF0000"/>
              </a:solidFill>
            </a:rPr>
            <a:t>by 12:00p Tuesday. </a:t>
          </a:r>
          <a:r>
            <a:rPr lang="en-US" sz="1100" baseline="0"/>
            <a:t>Please see the due dates on the Payroll Schedule to the left. </a:t>
          </a:r>
        </a:p>
        <a:p>
          <a:pPr algn="ctr"/>
          <a:endParaRPr lang="en-US" sz="1100"/>
        </a:p>
      </xdr:txBody>
    </xdr:sp>
    <xdr:clientData/>
  </xdr:twoCellAnchor>
  <xdr:twoCellAnchor>
    <xdr:from>
      <xdr:col>9</xdr:col>
      <xdr:colOff>196215</xdr:colOff>
      <xdr:row>37</xdr:row>
      <xdr:rowOff>66675</xdr:rowOff>
    </xdr:from>
    <xdr:to>
      <xdr:col>12</xdr:col>
      <xdr:colOff>205740</xdr:colOff>
      <xdr:row>57</xdr:row>
      <xdr:rowOff>104775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35F7805-78F0-4105-8F40-A642C71C80F3}"/>
            </a:ext>
          </a:extLst>
        </xdr:cNvPr>
        <xdr:cNvSpPr txBox="1"/>
      </xdr:nvSpPr>
      <xdr:spPr>
        <a:xfrm>
          <a:off x="594533" y="6393584"/>
          <a:ext cx="1845252" cy="3039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b="0" u="sng">
              <a:solidFill>
                <a:srgbClr val="FF0000"/>
              </a:solidFill>
            </a:rPr>
            <a:t>REMINDERS</a:t>
          </a:r>
        </a:p>
        <a:p>
          <a:pPr marL="171450" indent="-171450" algn="l">
            <a:buFont typeface="Wingdings" panose="05000000000000000000" pitchFamily="2" charset="2"/>
            <a:buChar char="ü"/>
          </a:pPr>
          <a:r>
            <a:rPr lang="en-US" sz="1000" b="1" i="0" u="none">
              <a:solidFill>
                <a:schemeClr val="tx1"/>
              </a:solidFill>
            </a:rPr>
            <a:t>DO</a:t>
          </a:r>
          <a:r>
            <a:rPr lang="en-US" sz="1000" b="1" i="0" u="none" baseline="0">
              <a:solidFill>
                <a:schemeClr val="tx1"/>
              </a:solidFill>
            </a:rPr>
            <a:t> NOT HOLD TIMESHEETS </a:t>
          </a:r>
          <a:r>
            <a:rPr lang="en-US" sz="1000" b="0" u="none" baseline="0">
              <a:solidFill>
                <a:schemeClr val="tx1"/>
              </a:solidFill>
            </a:rPr>
            <a:t>Enter number of hours worked each day as TENTHS of and hour. (Ex. 3.2, and not 3 hours and 15 minutes)</a:t>
          </a:r>
        </a:p>
        <a:p>
          <a:pPr marL="171450" indent="-171450" algn="l">
            <a:buFont typeface="Wingdings" panose="05000000000000000000" pitchFamily="2" charset="2"/>
            <a:buChar char="ü"/>
          </a:pPr>
          <a:r>
            <a:rPr lang="en-US" sz="1000" b="0" u="none" baseline="0">
              <a:solidFill>
                <a:schemeClr val="tx1"/>
              </a:solidFill>
            </a:rPr>
            <a:t>If your work is paid on multiple accounts, and/or you have multiple projects: document hours on separate lines. </a:t>
          </a:r>
        </a:p>
        <a:p>
          <a:pPr marL="171450" indent="-171450" algn="l">
            <a:buFont typeface="Wingdings" panose="05000000000000000000" pitchFamily="2" charset="2"/>
            <a:buChar char="ü"/>
          </a:pPr>
          <a:r>
            <a:rPr lang="en-US" sz="1000" b="0" u="none" baseline="0">
              <a:solidFill>
                <a:schemeClr val="tx1"/>
              </a:solidFill>
            </a:rPr>
            <a:t>If you do not know the account number, please identify the project name associated with the hours. </a:t>
          </a:r>
        </a:p>
      </xdr:txBody>
    </xdr:sp>
    <xdr:clientData/>
  </xdr:twoCellAnchor>
  <xdr:twoCellAnchor editAs="oneCell">
    <xdr:from>
      <xdr:col>10</xdr:col>
      <xdr:colOff>186546</xdr:colOff>
      <xdr:row>34</xdr:row>
      <xdr:rowOff>81792</xdr:rowOff>
    </xdr:from>
    <xdr:to>
      <xdr:col>11</xdr:col>
      <xdr:colOff>211344</xdr:colOff>
      <xdr:row>38</xdr:row>
      <xdr:rowOff>58784</xdr:rowOff>
    </xdr:to>
    <xdr:pic>
      <xdr:nvPicPr>
        <xdr:cNvPr id="5" name="Graphic 4" descr="Arrow Clockwise curve">
          <a:extLst>
            <a:ext uri="{FF2B5EF4-FFF2-40B4-BE49-F238E27FC236}">
              <a16:creationId xmlns:a16="http://schemas.microsoft.com/office/drawing/2014/main" id="{C449CE9D-060E-4A49-A127-2E1DE3A4D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200000">
          <a:off x="1217791" y="5931638"/>
          <a:ext cx="577356" cy="630935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302FD-8EC4-482C-BE78-D4641C4BBF5A}">
  <dimension ref="B1:P58"/>
  <sheetViews>
    <sheetView tabSelected="1" showRuler="0" view="pageLayout" topLeftCell="A13" zoomScaleNormal="100" workbookViewId="0">
      <selection activeCell="G32" sqref="G32:H32"/>
    </sheetView>
  </sheetViews>
  <sheetFormatPr defaultRowHeight="15" x14ac:dyDescent="0.25"/>
  <cols>
    <col min="1" max="1" width="1.85546875" customWidth="1"/>
    <col min="2" max="2" width="3.85546875" customWidth="1"/>
    <col min="3" max="4" width="8.5703125" customWidth="1"/>
    <col min="5" max="5" width="10" customWidth="1"/>
    <col min="6" max="6" width="9.140625" customWidth="1"/>
    <col min="7" max="8" width="8.5703125" customWidth="1"/>
    <col min="9" max="9" width="9.85546875" customWidth="1"/>
    <col min="10" max="12" width="8.5703125" customWidth="1"/>
    <col min="13" max="13" width="5.5703125" customWidth="1"/>
    <col min="14" max="14" width="1.5703125" customWidth="1"/>
  </cols>
  <sheetData>
    <row r="1" spans="2:16" s="1" customFormat="1" ht="24.75" customHeight="1" x14ac:dyDescent="0.35">
      <c r="B1" s="63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28"/>
    </row>
    <row r="2" spans="2:16" s="1" customFormat="1" ht="18" customHeight="1" x14ac:dyDescent="0.35">
      <c r="B2" s="89" t="s">
        <v>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29"/>
    </row>
    <row r="3" spans="2:16" s="1" customFormat="1" ht="30.6" customHeight="1" x14ac:dyDescent="0.35">
      <c r="B3" s="88" t="s">
        <v>2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/>
      <c r="O3"/>
      <c r="P3"/>
    </row>
    <row r="4" spans="2:16" s="1" customFormat="1" ht="16.5" customHeight="1" x14ac:dyDescent="0.35">
      <c r="B4" s="62" t="s">
        <v>3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30"/>
    </row>
    <row r="5" spans="2:16" s="1" customFormat="1" ht="16.5" customHeight="1" x14ac:dyDescent="0.35">
      <c r="B5" s="62" t="s">
        <v>4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30"/>
    </row>
    <row r="6" spans="2:16" s="1" customFormat="1" ht="16.5" customHeight="1" x14ac:dyDescent="0.35">
      <c r="B6" s="62" t="s">
        <v>5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30"/>
    </row>
    <row r="7" spans="2:16" s="1" customFormat="1" ht="16.5" customHeight="1" x14ac:dyDescent="0.35">
      <c r="B7" s="62" t="s">
        <v>6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30"/>
    </row>
    <row r="8" spans="2:16" s="1" customFormat="1" ht="16.5" customHeight="1" x14ac:dyDescent="0.35">
      <c r="B8" s="61" t="s">
        <v>7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31"/>
    </row>
    <row r="9" spans="2:16" ht="6.75" customHeight="1" x14ac:dyDescent="0.25"/>
    <row r="10" spans="2:16" ht="15.75" x14ac:dyDescent="0.25">
      <c r="C10" s="72" t="s">
        <v>8</v>
      </c>
      <c r="D10" s="72"/>
      <c r="E10" s="70"/>
      <c r="F10" s="71"/>
      <c r="G10" s="72" t="s">
        <v>9</v>
      </c>
      <c r="H10" s="72"/>
      <c r="I10" s="68">
        <f>SUM(E10+6)</f>
        <v>6</v>
      </c>
      <c r="J10" s="68"/>
      <c r="K10" s="11"/>
    </row>
    <row r="11" spans="2:16" ht="5.25" customHeight="1" x14ac:dyDescent="0.25">
      <c r="D11" s="3"/>
      <c r="E11" s="4"/>
      <c r="F11" s="5"/>
      <c r="G11" s="2"/>
      <c r="J11" s="4"/>
      <c r="K11" s="4"/>
    </row>
    <row r="12" spans="2:16" ht="12" customHeight="1" x14ac:dyDescent="0.25">
      <c r="B12" s="73" t="s">
        <v>10</v>
      </c>
      <c r="C12" s="73"/>
      <c r="D12" s="73"/>
      <c r="E12" s="73" t="s">
        <v>11</v>
      </c>
      <c r="F12" s="35" t="s">
        <v>12</v>
      </c>
      <c r="G12" s="36" t="s">
        <v>13</v>
      </c>
      <c r="H12" s="36" t="s">
        <v>14</v>
      </c>
      <c r="I12" s="36" t="s">
        <v>15</v>
      </c>
      <c r="J12" s="36" t="s">
        <v>16</v>
      </c>
      <c r="K12" s="36" t="s">
        <v>17</v>
      </c>
      <c r="L12" s="36" t="s">
        <v>18</v>
      </c>
      <c r="M12" s="37" t="s">
        <v>19</v>
      </c>
      <c r="N12" s="14"/>
    </row>
    <row r="13" spans="2:16" ht="15" customHeight="1" x14ac:dyDescent="0.25">
      <c r="B13" s="73"/>
      <c r="C13" s="73"/>
      <c r="D13" s="73"/>
      <c r="E13" s="73"/>
      <c r="F13" s="12">
        <f>E10</f>
        <v>0</v>
      </c>
      <c r="G13" s="8">
        <f>E10+1</f>
        <v>1</v>
      </c>
      <c r="H13" s="8">
        <f>E10+2</f>
        <v>2</v>
      </c>
      <c r="I13" s="8">
        <f>E10+3</f>
        <v>3</v>
      </c>
      <c r="J13" s="8">
        <f>E10+4</f>
        <v>4</v>
      </c>
      <c r="K13" s="8">
        <f>E10+5</f>
        <v>5</v>
      </c>
      <c r="L13" s="8">
        <f>E10+6</f>
        <v>6</v>
      </c>
      <c r="M13" s="9"/>
      <c r="N13" s="16"/>
    </row>
    <row r="14" spans="2:16" x14ac:dyDescent="0.25">
      <c r="B14" s="64"/>
      <c r="C14" s="64"/>
      <c r="D14" s="64"/>
      <c r="E14" s="38"/>
      <c r="F14" s="34"/>
      <c r="G14" s="34"/>
      <c r="H14" s="34"/>
      <c r="I14" s="34"/>
      <c r="J14" s="34"/>
      <c r="K14" s="34"/>
      <c r="L14" s="34"/>
      <c r="M14" s="32">
        <f>SUM(F14, G14, H14, I14, J14, K14, L14)</f>
        <v>0</v>
      </c>
      <c r="N14" s="15"/>
    </row>
    <row r="15" spans="2:16" x14ac:dyDescent="0.25">
      <c r="B15" s="65"/>
      <c r="C15" s="65"/>
      <c r="D15" s="66"/>
      <c r="E15" s="38"/>
      <c r="F15" s="34"/>
      <c r="G15" s="34"/>
      <c r="H15" s="34"/>
      <c r="I15" s="34"/>
      <c r="J15" s="34"/>
      <c r="K15" s="34"/>
      <c r="L15" s="34"/>
      <c r="M15" s="32">
        <f>SUM(F15, G15, H15, I15, J15, K15, L15)</f>
        <v>0</v>
      </c>
      <c r="N15" s="15"/>
    </row>
    <row r="16" spans="2:16" x14ac:dyDescent="0.25">
      <c r="B16" s="65"/>
      <c r="C16" s="65"/>
      <c r="D16" s="66"/>
      <c r="E16" s="38"/>
      <c r="F16" s="34"/>
      <c r="G16" s="34"/>
      <c r="H16" s="34"/>
      <c r="I16" s="34"/>
      <c r="J16" s="34"/>
      <c r="K16" s="34"/>
      <c r="L16" s="34"/>
      <c r="M16" s="32">
        <f>SUM(F16, G16, H16, I16, J16, K16, L16)</f>
        <v>0</v>
      </c>
      <c r="N16" s="15"/>
    </row>
    <row r="17" spans="2:14" ht="6" customHeight="1" x14ac:dyDescent="0.25"/>
    <row r="18" spans="2:14" ht="15.75" customHeight="1" x14ac:dyDescent="0.25">
      <c r="C18" s="67" t="s">
        <v>20</v>
      </c>
      <c r="D18" s="67"/>
      <c r="E18" s="68">
        <f>SUM(E10+7)</f>
        <v>7</v>
      </c>
      <c r="F18" s="69"/>
      <c r="G18" s="67" t="s">
        <v>21</v>
      </c>
      <c r="H18" s="67"/>
      <c r="I18" s="68">
        <f>SUM(E10+13)</f>
        <v>13</v>
      </c>
      <c r="J18" s="68"/>
      <c r="K18" s="11"/>
    </row>
    <row r="19" spans="2:14" ht="5.25" customHeight="1" x14ac:dyDescent="0.25">
      <c r="D19" s="3"/>
      <c r="E19" s="4"/>
      <c r="F19" s="5"/>
      <c r="G19" s="2"/>
      <c r="J19" s="4"/>
      <c r="K19" s="4"/>
    </row>
    <row r="20" spans="2:14" ht="12" customHeight="1" x14ac:dyDescent="0.25">
      <c r="B20" s="73" t="s">
        <v>10</v>
      </c>
      <c r="C20" s="73"/>
      <c r="D20" s="73"/>
      <c r="E20" s="73" t="s">
        <v>11</v>
      </c>
      <c r="F20" s="35" t="s">
        <v>12</v>
      </c>
      <c r="G20" s="36" t="s">
        <v>13</v>
      </c>
      <c r="H20" s="36" t="s">
        <v>14</v>
      </c>
      <c r="I20" s="36" t="s">
        <v>15</v>
      </c>
      <c r="J20" s="36" t="s">
        <v>16</v>
      </c>
      <c r="K20" s="36" t="s">
        <v>17</v>
      </c>
      <c r="L20" s="36" t="s">
        <v>18</v>
      </c>
      <c r="M20" s="37" t="s">
        <v>19</v>
      </c>
      <c r="N20" s="14"/>
    </row>
    <row r="21" spans="2:14" x14ac:dyDescent="0.25">
      <c r="B21" s="73"/>
      <c r="C21" s="73"/>
      <c r="D21" s="73"/>
      <c r="E21" s="73"/>
      <c r="F21" s="13">
        <f>E10+7</f>
        <v>7</v>
      </c>
      <c r="G21" s="10">
        <f>E10+8</f>
        <v>8</v>
      </c>
      <c r="H21" s="10">
        <f>E10+9</f>
        <v>9</v>
      </c>
      <c r="I21" s="10">
        <f>E10+10</f>
        <v>10</v>
      </c>
      <c r="J21" s="10">
        <f>E10+11</f>
        <v>11</v>
      </c>
      <c r="K21" s="10">
        <f>E10+12</f>
        <v>12</v>
      </c>
      <c r="L21" s="10">
        <f>E10+13</f>
        <v>13</v>
      </c>
      <c r="M21" s="9"/>
      <c r="N21" s="16"/>
    </row>
    <row r="22" spans="2:14" x14ac:dyDescent="0.25">
      <c r="B22" s="64"/>
      <c r="C22" s="64"/>
      <c r="D22" s="64"/>
      <c r="E22" s="38"/>
      <c r="F22" s="40"/>
      <c r="G22" s="40"/>
      <c r="H22" s="40"/>
      <c r="I22" s="40"/>
      <c r="J22" s="40"/>
      <c r="K22" s="40"/>
      <c r="L22" s="40"/>
      <c r="M22" s="32">
        <f>SUM(F22, G22, H22, I22, J22, K22, L22)</f>
        <v>0</v>
      </c>
      <c r="N22" s="15"/>
    </row>
    <row r="23" spans="2:14" x14ac:dyDescent="0.25">
      <c r="B23" s="65"/>
      <c r="C23" s="65"/>
      <c r="D23" s="66"/>
      <c r="E23" s="39"/>
      <c r="F23" s="40"/>
      <c r="G23" s="40"/>
      <c r="H23" s="40"/>
      <c r="I23" s="40"/>
      <c r="J23" s="40"/>
      <c r="K23" s="40"/>
      <c r="L23" s="40"/>
      <c r="M23" s="32">
        <f>SUM(F23, G23, H23, I23, J23, K23, L23)</f>
        <v>0</v>
      </c>
      <c r="N23" s="15"/>
    </row>
    <row r="24" spans="2:14" x14ac:dyDescent="0.25">
      <c r="B24" s="65"/>
      <c r="C24" s="65"/>
      <c r="D24" s="66"/>
      <c r="E24" s="39"/>
      <c r="F24" s="40"/>
      <c r="G24" s="40"/>
      <c r="H24" s="40"/>
      <c r="I24" s="40"/>
      <c r="J24" s="40"/>
      <c r="K24" s="40"/>
      <c r="L24" s="40"/>
      <c r="M24" s="32">
        <f>SUM(F24, G24, H24, I24, J24, K24, L24)</f>
        <v>0</v>
      </c>
      <c r="N24" s="15"/>
    </row>
    <row r="25" spans="2:14" ht="3.75" customHeight="1" x14ac:dyDescent="0.25"/>
    <row r="26" spans="2:14" ht="12.75" customHeight="1" x14ac:dyDescent="0.25">
      <c r="E26" s="76" t="s">
        <v>22</v>
      </c>
      <c r="F26" s="76"/>
      <c r="G26" s="76"/>
      <c r="H26" s="76"/>
      <c r="I26" s="33">
        <f>SUM(M14, M15, M16, M22, M23, M24)</f>
        <v>0</v>
      </c>
    </row>
    <row r="27" spans="2:14" ht="3" customHeight="1" x14ac:dyDescent="0.25">
      <c r="E27" s="7"/>
      <c r="F27" s="7"/>
      <c r="G27" s="7"/>
      <c r="H27" s="7"/>
      <c r="I27" s="6"/>
    </row>
    <row r="28" spans="2:14" ht="15.75" customHeight="1" x14ac:dyDescent="0.25">
      <c r="C28" s="79" t="s">
        <v>23</v>
      </c>
      <c r="D28" s="79"/>
      <c r="E28" s="79"/>
      <c r="F28" s="79"/>
      <c r="G28" s="85"/>
      <c r="H28" s="86"/>
      <c r="I28" s="87"/>
      <c r="J28" s="84" t="s">
        <v>24</v>
      </c>
      <c r="K28" s="84"/>
      <c r="L28" s="84"/>
    </row>
    <row r="29" spans="2:14" ht="6.75" customHeight="1" x14ac:dyDescent="0.25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2:14" x14ac:dyDescent="0.25">
      <c r="B30" s="17"/>
      <c r="C30" s="41" t="s">
        <v>25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2:14" ht="24.75" x14ac:dyDescent="0.25">
      <c r="B31" s="17"/>
      <c r="C31" s="48" t="s">
        <v>26</v>
      </c>
      <c r="D31" s="49" t="s">
        <v>27</v>
      </c>
      <c r="E31" s="49" t="s">
        <v>28</v>
      </c>
      <c r="F31" s="49" t="s">
        <v>29</v>
      </c>
      <c r="G31" s="77" t="s">
        <v>30</v>
      </c>
      <c r="H31" s="78"/>
      <c r="I31" s="49" t="s">
        <v>31</v>
      </c>
      <c r="J31" s="17"/>
      <c r="K31" s="17"/>
      <c r="L31" s="17"/>
      <c r="M31" s="17"/>
      <c r="N31" s="17"/>
    </row>
    <row r="32" spans="2:14" ht="12" customHeight="1" x14ac:dyDescent="0.25">
      <c r="B32" s="17"/>
      <c r="C32" s="50" t="s">
        <v>32</v>
      </c>
      <c r="D32" s="51">
        <v>1</v>
      </c>
      <c r="E32" s="52">
        <v>45641</v>
      </c>
      <c r="F32" s="52">
        <v>45654</v>
      </c>
      <c r="G32" s="74">
        <v>45657</v>
      </c>
      <c r="H32" s="75"/>
      <c r="I32" s="52">
        <v>45667</v>
      </c>
      <c r="J32" s="17"/>
      <c r="K32" s="17"/>
      <c r="L32" s="17"/>
      <c r="M32" s="17"/>
      <c r="N32" s="17"/>
    </row>
    <row r="33" spans="2:14" ht="12" customHeight="1" x14ac:dyDescent="0.25">
      <c r="B33" s="17"/>
      <c r="C33" s="50" t="s">
        <v>32</v>
      </c>
      <c r="D33" s="51">
        <v>2</v>
      </c>
      <c r="E33" s="52">
        <v>45655</v>
      </c>
      <c r="F33" s="52">
        <v>45668</v>
      </c>
      <c r="G33" s="74">
        <v>45671</v>
      </c>
      <c r="H33" s="75"/>
      <c r="I33" s="52">
        <v>45681</v>
      </c>
      <c r="J33" s="17"/>
      <c r="K33" s="17"/>
      <c r="L33" s="17"/>
      <c r="M33" s="17"/>
      <c r="N33" s="17"/>
    </row>
    <row r="34" spans="2:14" ht="12" customHeight="1" x14ac:dyDescent="0.25">
      <c r="B34" s="17"/>
      <c r="C34" s="53" t="s">
        <v>33</v>
      </c>
      <c r="D34" s="54">
        <v>3</v>
      </c>
      <c r="E34" s="55">
        <v>45669</v>
      </c>
      <c r="F34" s="55">
        <v>45682</v>
      </c>
      <c r="G34" s="80">
        <v>45685</v>
      </c>
      <c r="H34" s="81"/>
      <c r="I34" s="55">
        <v>45695</v>
      </c>
      <c r="J34" s="17"/>
      <c r="K34" s="17"/>
      <c r="L34" s="17"/>
      <c r="M34" s="17"/>
      <c r="N34" s="17"/>
    </row>
    <row r="35" spans="2:14" ht="12" customHeight="1" x14ac:dyDescent="0.25">
      <c r="B35" s="17"/>
      <c r="C35" s="53" t="s">
        <v>33</v>
      </c>
      <c r="D35" s="54">
        <v>4</v>
      </c>
      <c r="E35" s="55">
        <v>45683</v>
      </c>
      <c r="F35" s="55">
        <v>45696</v>
      </c>
      <c r="G35" s="80">
        <v>45699</v>
      </c>
      <c r="H35" s="81"/>
      <c r="I35" s="55">
        <v>45709</v>
      </c>
      <c r="J35" s="17"/>
      <c r="K35" s="17"/>
      <c r="L35" s="17"/>
      <c r="M35" s="17"/>
      <c r="N35" s="17"/>
    </row>
    <row r="36" spans="2:14" ht="12" customHeight="1" x14ac:dyDescent="0.25">
      <c r="B36" s="17"/>
      <c r="C36" s="50" t="s">
        <v>34</v>
      </c>
      <c r="D36" s="51">
        <v>5</v>
      </c>
      <c r="E36" s="52">
        <v>45697</v>
      </c>
      <c r="F36" s="52">
        <v>45710</v>
      </c>
      <c r="G36" s="74">
        <v>45713</v>
      </c>
      <c r="H36" s="75"/>
      <c r="I36" s="52">
        <v>45723</v>
      </c>
      <c r="J36" s="17"/>
      <c r="K36" s="17"/>
      <c r="L36" s="17"/>
      <c r="M36" s="17"/>
      <c r="N36" s="17"/>
    </row>
    <row r="37" spans="2:14" ht="12" customHeight="1" x14ac:dyDescent="0.25">
      <c r="B37" s="17"/>
      <c r="C37" s="50" t="s">
        <v>34</v>
      </c>
      <c r="D37" s="51">
        <v>6</v>
      </c>
      <c r="E37" s="52">
        <v>45711</v>
      </c>
      <c r="F37" s="52">
        <v>45724</v>
      </c>
      <c r="G37" s="74">
        <v>45727</v>
      </c>
      <c r="H37" s="75"/>
      <c r="I37" s="52">
        <v>45737</v>
      </c>
      <c r="J37" s="17"/>
      <c r="K37" s="17"/>
      <c r="L37" s="17"/>
      <c r="M37" s="17"/>
      <c r="N37" s="17"/>
    </row>
    <row r="38" spans="2:14" ht="12" customHeight="1" x14ac:dyDescent="0.25">
      <c r="B38" s="17"/>
      <c r="C38" s="53" t="s">
        <v>35</v>
      </c>
      <c r="D38" s="54">
        <v>7</v>
      </c>
      <c r="E38" s="55">
        <v>45725</v>
      </c>
      <c r="F38" s="55">
        <v>45738</v>
      </c>
      <c r="G38" s="80">
        <v>45741</v>
      </c>
      <c r="H38" s="81"/>
      <c r="I38" s="55">
        <v>45751</v>
      </c>
      <c r="J38" s="17"/>
      <c r="K38" s="17"/>
      <c r="L38" s="17"/>
      <c r="M38" s="17"/>
      <c r="N38" s="17"/>
    </row>
    <row r="39" spans="2:14" ht="12" customHeight="1" x14ac:dyDescent="0.25">
      <c r="B39" s="17"/>
      <c r="C39" s="53" t="s">
        <v>35</v>
      </c>
      <c r="D39" s="54">
        <v>8</v>
      </c>
      <c r="E39" s="55">
        <v>45739</v>
      </c>
      <c r="F39" s="55">
        <v>45752</v>
      </c>
      <c r="G39" s="80">
        <v>45755</v>
      </c>
      <c r="H39" s="81"/>
      <c r="I39" s="55">
        <v>45765</v>
      </c>
      <c r="J39" s="17"/>
      <c r="K39" s="17"/>
      <c r="L39" s="17"/>
      <c r="M39" s="17"/>
      <c r="N39" s="17"/>
    </row>
    <row r="40" spans="2:14" ht="12" customHeight="1" x14ac:dyDescent="0.25">
      <c r="B40" s="17"/>
      <c r="C40" s="50" t="s">
        <v>36</v>
      </c>
      <c r="D40" s="51">
        <v>9</v>
      </c>
      <c r="E40" s="52">
        <v>45753</v>
      </c>
      <c r="F40" s="52">
        <v>45766</v>
      </c>
      <c r="G40" s="74">
        <v>45769</v>
      </c>
      <c r="H40" s="75"/>
      <c r="I40" s="52">
        <v>45779</v>
      </c>
      <c r="J40" s="17"/>
      <c r="K40" s="17"/>
      <c r="L40" s="17"/>
      <c r="M40" s="17"/>
      <c r="N40" s="17"/>
    </row>
    <row r="41" spans="2:14" ht="12" customHeight="1" x14ac:dyDescent="0.25">
      <c r="B41" s="17"/>
      <c r="C41" s="50" t="s">
        <v>36</v>
      </c>
      <c r="D41" s="51">
        <v>10</v>
      </c>
      <c r="E41" s="52">
        <v>45767</v>
      </c>
      <c r="F41" s="52">
        <v>45780</v>
      </c>
      <c r="G41" s="74">
        <v>45783</v>
      </c>
      <c r="H41" s="75"/>
      <c r="I41" s="52">
        <v>45793</v>
      </c>
      <c r="J41" s="17"/>
      <c r="K41" s="17"/>
      <c r="L41" s="17"/>
      <c r="M41" s="17"/>
      <c r="N41" s="17"/>
    </row>
    <row r="42" spans="2:14" ht="12" customHeight="1" x14ac:dyDescent="0.25">
      <c r="B42" s="17"/>
      <c r="C42" s="53" t="s">
        <v>36</v>
      </c>
      <c r="D42" s="54">
        <v>11</v>
      </c>
      <c r="E42" s="55">
        <v>45781</v>
      </c>
      <c r="F42" s="55">
        <v>45794</v>
      </c>
      <c r="G42" s="80">
        <v>45797</v>
      </c>
      <c r="H42" s="81"/>
      <c r="I42" s="55">
        <v>45807</v>
      </c>
      <c r="J42" s="17"/>
      <c r="K42" s="17"/>
      <c r="L42" s="17"/>
      <c r="M42" s="17"/>
      <c r="N42" s="17"/>
    </row>
    <row r="43" spans="2:14" ht="12" customHeight="1" x14ac:dyDescent="0.25">
      <c r="B43" s="17"/>
      <c r="C43" s="53" t="s">
        <v>37</v>
      </c>
      <c r="D43" s="54">
        <v>12</v>
      </c>
      <c r="E43" s="55">
        <v>45795</v>
      </c>
      <c r="F43" s="55">
        <v>45808</v>
      </c>
      <c r="G43" s="80">
        <v>45811</v>
      </c>
      <c r="H43" s="81"/>
      <c r="I43" s="55">
        <v>45821</v>
      </c>
      <c r="J43" s="17"/>
      <c r="K43" s="17"/>
      <c r="L43" s="17"/>
      <c r="M43" s="17"/>
      <c r="N43" s="17"/>
    </row>
    <row r="44" spans="2:14" ht="12" customHeight="1" x14ac:dyDescent="0.25">
      <c r="B44" s="17"/>
      <c r="C44" s="60" t="s">
        <v>37</v>
      </c>
      <c r="D44" s="51">
        <v>13</v>
      </c>
      <c r="E44" s="52">
        <v>45809</v>
      </c>
      <c r="F44" s="52">
        <v>45822</v>
      </c>
      <c r="G44" s="74">
        <v>45825</v>
      </c>
      <c r="H44" s="75"/>
      <c r="I44" s="52">
        <v>45835</v>
      </c>
      <c r="J44" s="17"/>
      <c r="K44" s="17"/>
      <c r="L44" s="17"/>
      <c r="M44" s="17"/>
      <c r="N44" s="17"/>
    </row>
    <row r="45" spans="2:14" ht="12" customHeight="1" x14ac:dyDescent="0.25">
      <c r="B45" s="17"/>
      <c r="C45" s="50" t="s">
        <v>38</v>
      </c>
      <c r="D45" s="51">
        <v>14</v>
      </c>
      <c r="E45" s="52">
        <v>45823</v>
      </c>
      <c r="F45" s="52">
        <v>45836</v>
      </c>
      <c r="G45" s="74">
        <v>45839</v>
      </c>
      <c r="H45" s="75"/>
      <c r="I45" s="52">
        <v>45849</v>
      </c>
      <c r="J45" s="17"/>
      <c r="K45" s="17"/>
      <c r="L45" s="17"/>
      <c r="M45" s="17"/>
      <c r="N45" s="17"/>
    </row>
    <row r="46" spans="2:14" ht="12" customHeight="1" x14ac:dyDescent="0.25">
      <c r="B46" s="17"/>
      <c r="C46" s="50" t="s">
        <v>38</v>
      </c>
      <c r="D46" s="51">
        <v>15</v>
      </c>
      <c r="E46" s="52">
        <v>45837</v>
      </c>
      <c r="F46" s="52">
        <v>45850</v>
      </c>
      <c r="G46" s="74">
        <v>45853</v>
      </c>
      <c r="H46" s="75"/>
      <c r="I46" s="52">
        <v>45863</v>
      </c>
      <c r="J46" s="17"/>
      <c r="K46" s="17"/>
      <c r="L46" s="17"/>
      <c r="M46" s="17"/>
      <c r="N46" s="17"/>
    </row>
    <row r="47" spans="2:14" ht="12" customHeight="1" x14ac:dyDescent="0.25">
      <c r="B47" s="17"/>
      <c r="C47" s="53" t="s">
        <v>39</v>
      </c>
      <c r="D47" s="54">
        <v>16</v>
      </c>
      <c r="E47" s="55">
        <v>45851</v>
      </c>
      <c r="F47" s="55">
        <v>45861</v>
      </c>
      <c r="G47" s="80">
        <v>45867</v>
      </c>
      <c r="H47" s="81"/>
      <c r="I47" s="55">
        <v>45877</v>
      </c>
      <c r="J47" s="17"/>
      <c r="K47" s="17"/>
      <c r="L47" s="17"/>
      <c r="M47" s="17"/>
      <c r="N47" s="17"/>
    </row>
    <row r="48" spans="2:14" ht="12" customHeight="1" x14ac:dyDescent="0.25">
      <c r="B48" s="17"/>
      <c r="C48" s="53" t="s">
        <v>39</v>
      </c>
      <c r="D48" s="54">
        <v>17</v>
      </c>
      <c r="E48" s="55">
        <v>45865</v>
      </c>
      <c r="F48" s="55">
        <v>45878</v>
      </c>
      <c r="G48" s="80">
        <v>45881</v>
      </c>
      <c r="H48" s="81"/>
      <c r="I48" s="55">
        <v>45891</v>
      </c>
      <c r="J48" s="17"/>
      <c r="K48" s="17"/>
      <c r="L48" s="17"/>
      <c r="M48" s="17"/>
      <c r="N48" s="17"/>
    </row>
    <row r="49" spans="2:14" ht="12" customHeight="1" x14ac:dyDescent="0.25">
      <c r="B49" s="17"/>
      <c r="C49" s="50" t="s">
        <v>40</v>
      </c>
      <c r="D49" s="51">
        <v>18</v>
      </c>
      <c r="E49" s="52">
        <v>45879</v>
      </c>
      <c r="F49" s="52">
        <v>45892</v>
      </c>
      <c r="G49" s="74">
        <v>45895</v>
      </c>
      <c r="H49" s="75"/>
      <c r="I49" s="52">
        <v>45905</v>
      </c>
      <c r="J49" s="17"/>
      <c r="K49" s="17"/>
      <c r="L49" s="17"/>
      <c r="M49" s="17"/>
      <c r="N49" s="17"/>
    </row>
    <row r="50" spans="2:14" ht="12" customHeight="1" x14ac:dyDescent="0.25">
      <c r="B50" s="17"/>
      <c r="C50" s="50" t="s">
        <v>40</v>
      </c>
      <c r="D50" s="51">
        <v>19</v>
      </c>
      <c r="E50" s="52">
        <v>45893</v>
      </c>
      <c r="F50" s="52">
        <v>45906</v>
      </c>
      <c r="G50" s="74">
        <v>45909</v>
      </c>
      <c r="H50" s="75"/>
      <c r="I50" s="52">
        <v>45919</v>
      </c>
      <c r="J50" s="17"/>
      <c r="K50" s="17"/>
      <c r="L50" s="17"/>
      <c r="M50" s="17"/>
      <c r="N50" s="17"/>
    </row>
    <row r="51" spans="2:14" ht="12" customHeight="1" x14ac:dyDescent="0.25">
      <c r="B51" s="17"/>
      <c r="C51" s="53" t="s">
        <v>41</v>
      </c>
      <c r="D51" s="54">
        <v>20</v>
      </c>
      <c r="E51" s="55">
        <v>45907</v>
      </c>
      <c r="F51" s="55">
        <v>45920</v>
      </c>
      <c r="G51" s="80">
        <v>45923</v>
      </c>
      <c r="H51" s="81"/>
      <c r="I51" s="55">
        <v>45933</v>
      </c>
      <c r="J51" s="17"/>
      <c r="K51" s="17"/>
      <c r="L51" s="17"/>
      <c r="M51" s="17"/>
      <c r="N51" s="17"/>
    </row>
    <row r="52" spans="2:14" ht="12" customHeight="1" x14ac:dyDescent="0.25">
      <c r="B52" s="17"/>
      <c r="C52" s="53" t="s">
        <v>41</v>
      </c>
      <c r="D52" s="54">
        <v>21</v>
      </c>
      <c r="E52" s="55">
        <v>45921</v>
      </c>
      <c r="F52" s="55">
        <v>45934</v>
      </c>
      <c r="G52" s="83">
        <v>45937</v>
      </c>
      <c r="H52" s="83"/>
      <c r="I52" s="55">
        <v>45947</v>
      </c>
      <c r="J52" s="17"/>
      <c r="K52" s="17"/>
      <c r="L52" s="17"/>
      <c r="M52" s="17"/>
      <c r="N52" s="17"/>
    </row>
    <row r="53" spans="2:14" ht="12" customHeight="1" x14ac:dyDescent="0.25">
      <c r="B53" s="17"/>
      <c r="C53" s="50" t="s">
        <v>42</v>
      </c>
      <c r="D53" s="51">
        <v>22</v>
      </c>
      <c r="E53" s="52">
        <v>45935</v>
      </c>
      <c r="F53" s="52">
        <v>45948</v>
      </c>
      <c r="G53" s="74">
        <v>45953</v>
      </c>
      <c r="H53" s="75"/>
      <c r="I53" s="52">
        <v>45961</v>
      </c>
      <c r="J53" s="17"/>
      <c r="K53" s="17"/>
      <c r="L53" s="17"/>
      <c r="M53" s="17"/>
      <c r="N53" s="17"/>
    </row>
    <row r="54" spans="2:14" ht="12" customHeight="1" x14ac:dyDescent="0.25">
      <c r="B54" s="17"/>
      <c r="C54" s="50" t="s">
        <v>42</v>
      </c>
      <c r="D54" s="51">
        <v>23</v>
      </c>
      <c r="E54" s="52">
        <v>45949</v>
      </c>
      <c r="F54" s="52">
        <v>45962</v>
      </c>
      <c r="G54" s="74">
        <v>45965</v>
      </c>
      <c r="H54" s="75"/>
      <c r="I54" s="52">
        <v>45975</v>
      </c>
      <c r="J54" s="17"/>
      <c r="K54" s="17"/>
      <c r="L54" s="17"/>
      <c r="M54" s="17"/>
      <c r="N54" s="17"/>
    </row>
    <row r="55" spans="2:14" ht="12" customHeight="1" x14ac:dyDescent="0.25">
      <c r="B55" s="17"/>
      <c r="C55" s="53" t="s">
        <v>43</v>
      </c>
      <c r="D55" s="54">
        <v>24</v>
      </c>
      <c r="E55" s="55">
        <v>45963</v>
      </c>
      <c r="F55" s="55">
        <v>45976</v>
      </c>
      <c r="G55" s="80">
        <v>45979</v>
      </c>
      <c r="H55" s="81"/>
      <c r="I55" s="55">
        <v>45987</v>
      </c>
      <c r="J55" s="17"/>
      <c r="K55" s="17"/>
      <c r="L55" s="17"/>
      <c r="M55" s="17"/>
      <c r="N55" s="17"/>
    </row>
    <row r="56" spans="2:14" ht="12" customHeight="1" x14ac:dyDescent="0.25">
      <c r="B56" s="17"/>
      <c r="C56" s="53" t="s">
        <v>43</v>
      </c>
      <c r="D56" s="54">
        <v>25</v>
      </c>
      <c r="E56" s="55">
        <v>45977</v>
      </c>
      <c r="F56" s="55">
        <v>45990</v>
      </c>
      <c r="G56" s="83">
        <v>45993</v>
      </c>
      <c r="H56" s="83"/>
      <c r="I56" s="55">
        <v>46003</v>
      </c>
      <c r="J56" s="17"/>
      <c r="K56" s="17"/>
      <c r="L56" s="17"/>
      <c r="M56" s="17"/>
      <c r="N56" s="17"/>
    </row>
    <row r="57" spans="2:14" ht="12" customHeight="1" x14ac:dyDescent="0.25">
      <c r="B57" s="17"/>
      <c r="C57" s="53" t="s">
        <v>43</v>
      </c>
      <c r="D57" s="54">
        <v>26</v>
      </c>
      <c r="E57" s="55">
        <v>45991</v>
      </c>
      <c r="F57" s="55">
        <v>46004</v>
      </c>
      <c r="G57" s="83">
        <v>46007</v>
      </c>
      <c r="H57" s="83"/>
      <c r="I57" s="55">
        <v>46017</v>
      </c>
      <c r="J57" s="17"/>
      <c r="K57" s="17"/>
      <c r="L57" s="17"/>
      <c r="M57" s="17"/>
      <c r="N57" s="17"/>
    </row>
    <row r="58" spans="2:14" ht="12" customHeight="1" x14ac:dyDescent="0.25">
      <c r="B58" s="56"/>
      <c r="C58" s="57"/>
      <c r="D58" s="58"/>
      <c r="E58" s="59"/>
      <c r="F58" s="59"/>
      <c r="G58" s="82"/>
      <c r="H58" s="82"/>
      <c r="I58" s="59"/>
      <c r="J58" s="17"/>
      <c r="K58" s="17"/>
      <c r="L58" s="17"/>
      <c r="M58" s="17"/>
      <c r="N58" s="17"/>
    </row>
  </sheetData>
  <mergeCells count="58">
    <mergeCell ref="B3:M3"/>
    <mergeCell ref="B6:M6"/>
    <mergeCell ref="B5:M5"/>
    <mergeCell ref="B4:M4"/>
    <mergeCell ref="B2:M2"/>
    <mergeCell ref="G58:H58"/>
    <mergeCell ref="G52:H52"/>
    <mergeCell ref="I18:J18"/>
    <mergeCell ref="I10:J10"/>
    <mergeCell ref="J28:L28"/>
    <mergeCell ref="G28:I28"/>
    <mergeCell ref="G53:H53"/>
    <mergeCell ref="G54:H54"/>
    <mergeCell ref="G55:H55"/>
    <mergeCell ref="G56:H56"/>
    <mergeCell ref="G57:H57"/>
    <mergeCell ref="G48:H48"/>
    <mergeCell ref="G49:H49"/>
    <mergeCell ref="G50:H50"/>
    <mergeCell ref="G51:H51"/>
    <mergeCell ref="G43:H43"/>
    <mergeCell ref="G44:H44"/>
    <mergeCell ref="G45:H45"/>
    <mergeCell ref="G46:H46"/>
    <mergeCell ref="G47:H47"/>
    <mergeCell ref="G38:H38"/>
    <mergeCell ref="G39:H39"/>
    <mergeCell ref="G40:H40"/>
    <mergeCell ref="G41:H41"/>
    <mergeCell ref="G42:H42"/>
    <mergeCell ref="G33:H33"/>
    <mergeCell ref="G34:H34"/>
    <mergeCell ref="G35:H35"/>
    <mergeCell ref="G36:H36"/>
    <mergeCell ref="G37:H37"/>
    <mergeCell ref="G32:H32"/>
    <mergeCell ref="E12:E13"/>
    <mergeCell ref="E20:E21"/>
    <mergeCell ref="B24:D24"/>
    <mergeCell ref="E26:H26"/>
    <mergeCell ref="G31:H31"/>
    <mergeCell ref="C28:F28"/>
    <mergeCell ref="B8:M8"/>
    <mergeCell ref="B7:M7"/>
    <mergeCell ref="B1:M1"/>
    <mergeCell ref="B22:D22"/>
    <mergeCell ref="B23:D23"/>
    <mergeCell ref="B14:D14"/>
    <mergeCell ref="B15:D15"/>
    <mergeCell ref="B16:D16"/>
    <mergeCell ref="C18:D18"/>
    <mergeCell ref="E18:F18"/>
    <mergeCell ref="G18:H18"/>
    <mergeCell ref="E10:F10"/>
    <mergeCell ref="G10:H10"/>
    <mergeCell ref="C10:D10"/>
    <mergeCell ref="B12:D13"/>
    <mergeCell ref="B20:D21"/>
  </mergeCells>
  <pageMargins left="0.25" right="0.25" top="0.25" bottom="0.25" header="0.3" footer="0.3"/>
  <pageSetup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8D44B-045B-4229-BBBB-C7FCBD1B4E50}">
  <dimension ref="A1:P32"/>
  <sheetViews>
    <sheetView workbookViewId="0">
      <selection activeCell="G28" sqref="A1:G28"/>
    </sheetView>
  </sheetViews>
  <sheetFormatPr defaultRowHeight="15" x14ac:dyDescent="0.25"/>
  <cols>
    <col min="1" max="1" width="8.7109375" style="30"/>
  </cols>
  <sheetData>
    <row r="1" spans="1:16" ht="22.5" x14ac:dyDescent="0.25">
      <c r="A1" s="43" t="s">
        <v>26</v>
      </c>
      <c r="B1" s="18" t="s">
        <v>27</v>
      </c>
      <c r="C1" s="18" t="s">
        <v>44</v>
      </c>
      <c r="D1" s="18" t="s">
        <v>45</v>
      </c>
      <c r="E1" s="90" t="s">
        <v>46</v>
      </c>
      <c r="F1" s="90"/>
      <c r="G1" s="18" t="s">
        <v>31</v>
      </c>
      <c r="J1" s="18" t="s">
        <v>26</v>
      </c>
      <c r="K1" s="18" t="s">
        <v>27</v>
      </c>
      <c r="L1" s="18" t="s">
        <v>44</v>
      </c>
      <c r="M1" s="18" t="s">
        <v>45</v>
      </c>
      <c r="N1" s="90" t="s">
        <v>46</v>
      </c>
      <c r="O1" s="90"/>
      <c r="P1" s="18" t="s">
        <v>31</v>
      </c>
    </row>
    <row r="2" spans="1:16" x14ac:dyDescent="0.25">
      <c r="A2" s="25" t="s">
        <v>42</v>
      </c>
      <c r="B2" s="26">
        <v>23</v>
      </c>
      <c r="C2" s="27">
        <v>44115</v>
      </c>
      <c r="D2" s="27">
        <v>44128</v>
      </c>
      <c r="E2" s="91">
        <v>44131</v>
      </c>
      <c r="F2" s="92"/>
      <c r="G2" s="27">
        <v>44141</v>
      </c>
      <c r="J2" s="19" t="s">
        <v>32</v>
      </c>
      <c r="K2" s="20">
        <v>1</v>
      </c>
      <c r="L2" s="21">
        <v>43807</v>
      </c>
      <c r="M2" s="21">
        <v>43820</v>
      </c>
      <c r="N2" s="99">
        <v>43819</v>
      </c>
      <c r="O2" s="100"/>
      <c r="P2" s="21">
        <v>43833</v>
      </c>
    </row>
    <row r="3" spans="1:16" x14ac:dyDescent="0.25">
      <c r="A3" s="25" t="s">
        <v>42</v>
      </c>
      <c r="B3" s="26">
        <v>24</v>
      </c>
      <c r="C3" s="27">
        <v>44129</v>
      </c>
      <c r="D3" s="27">
        <v>44142</v>
      </c>
      <c r="E3" s="91">
        <v>44145</v>
      </c>
      <c r="F3" s="92"/>
      <c r="G3" s="27">
        <v>44155</v>
      </c>
      <c r="J3" s="19" t="s">
        <v>32</v>
      </c>
      <c r="K3" s="20">
        <v>2</v>
      </c>
      <c r="L3" s="21">
        <v>43821</v>
      </c>
      <c r="M3" s="21">
        <v>43834</v>
      </c>
      <c r="N3" s="101">
        <v>43837</v>
      </c>
      <c r="O3" s="102"/>
      <c r="P3" s="21">
        <v>43847</v>
      </c>
    </row>
    <row r="4" spans="1:16" x14ac:dyDescent="0.25">
      <c r="A4" s="22" t="s">
        <v>43</v>
      </c>
      <c r="B4" s="23">
        <v>25</v>
      </c>
      <c r="C4" s="24">
        <v>44143</v>
      </c>
      <c r="D4" s="24">
        <v>44156</v>
      </c>
      <c r="E4" s="97">
        <v>44156</v>
      </c>
      <c r="F4" s="98"/>
      <c r="G4" s="24">
        <v>44169</v>
      </c>
      <c r="J4" s="19" t="s">
        <v>32</v>
      </c>
      <c r="K4" s="20">
        <v>3</v>
      </c>
      <c r="L4" s="21">
        <v>43835</v>
      </c>
      <c r="M4" s="21">
        <v>43848</v>
      </c>
      <c r="N4" s="101">
        <v>43851</v>
      </c>
      <c r="O4" s="102"/>
      <c r="P4" s="21">
        <v>43861</v>
      </c>
    </row>
    <row r="5" spans="1:16" x14ac:dyDescent="0.25">
      <c r="A5" s="22" t="s">
        <v>43</v>
      </c>
      <c r="B5" s="23">
        <v>26</v>
      </c>
      <c r="C5" s="24">
        <v>44157</v>
      </c>
      <c r="D5" s="24">
        <v>44170</v>
      </c>
      <c r="E5" s="97">
        <v>44170</v>
      </c>
      <c r="F5" s="98"/>
      <c r="G5" s="24">
        <v>44183</v>
      </c>
      <c r="J5" s="22" t="s">
        <v>33</v>
      </c>
      <c r="K5" s="23">
        <v>4</v>
      </c>
      <c r="L5" s="24">
        <v>43849</v>
      </c>
      <c r="M5" s="24">
        <v>43862</v>
      </c>
      <c r="N5" s="94">
        <v>43865</v>
      </c>
      <c r="O5" s="95"/>
      <c r="P5" s="24">
        <v>43875</v>
      </c>
    </row>
    <row r="6" spans="1:16" x14ac:dyDescent="0.25">
      <c r="A6" s="22" t="s">
        <v>43</v>
      </c>
      <c r="B6" s="23">
        <v>27</v>
      </c>
      <c r="C6" s="24">
        <v>44171</v>
      </c>
      <c r="D6" s="24">
        <v>44184</v>
      </c>
      <c r="E6" s="97">
        <v>44184</v>
      </c>
      <c r="F6" s="98"/>
      <c r="G6" s="24">
        <v>44195</v>
      </c>
      <c r="J6" s="22" t="s">
        <v>33</v>
      </c>
      <c r="K6" s="23">
        <v>5</v>
      </c>
      <c r="L6" s="24">
        <v>43863</v>
      </c>
      <c r="M6" s="24">
        <v>43876</v>
      </c>
      <c r="N6" s="94">
        <v>43879</v>
      </c>
      <c r="O6" s="95"/>
      <c r="P6" s="24">
        <v>43889</v>
      </c>
    </row>
    <row r="7" spans="1:16" x14ac:dyDescent="0.25">
      <c r="A7" s="44" t="s">
        <v>32</v>
      </c>
      <c r="B7" s="46">
        <v>1</v>
      </c>
      <c r="C7" s="42">
        <v>44185</v>
      </c>
      <c r="D7" s="42">
        <v>44198</v>
      </c>
      <c r="E7" s="96">
        <v>44200</v>
      </c>
      <c r="F7" s="96"/>
      <c r="G7" s="42">
        <v>44211</v>
      </c>
      <c r="J7" s="25" t="s">
        <v>34</v>
      </c>
      <c r="K7" s="26">
        <v>6</v>
      </c>
      <c r="L7" s="27">
        <v>43877</v>
      </c>
      <c r="M7" s="27">
        <v>43890</v>
      </c>
      <c r="N7" s="91">
        <v>43893</v>
      </c>
      <c r="O7" s="92"/>
      <c r="P7" s="27">
        <v>43903</v>
      </c>
    </row>
    <row r="8" spans="1:16" x14ac:dyDescent="0.25">
      <c r="A8" s="44" t="s">
        <v>32</v>
      </c>
      <c r="B8" s="46">
        <v>2</v>
      </c>
      <c r="C8" s="42">
        <v>44199</v>
      </c>
      <c r="D8" s="42">
        <v>44212</v>
      </c>
      <c r="E8" s="93">
        <v>44215</v>
      </c>
      <c r="F8" s="93"/>
      <c r="G8" s="42">
        <v>44225</v>
      </c>
      <c r="J8" s="25" t="s">
        <v>34</v>
      </c>
      <c r="K8" s="26">
        <v>7</v>
      </c>
      <c r="L8" s="27">
        <v>43891</v>
      </c>
      <c r="M8" s="27">
        <v>43904</v>
      </c>
      <c r="N8" s="91">
        <v>43907</v>
      </c>
      <c r="O8" s="92"/>
      <c r="P8" s="27">
        <v>43917</v>
      </c>
    </row>
    <row r="9" spans="1:16" x14ac:dyDescent="0.25">
      <c r="A9" s="45" t="s">
        <v>33</v>
      </c>
      <c r="B9" s="47">
        <v>3</v>
      </c>
      <c r="C9" s="24">
        <v>44213</v>
      </c>
      <c r="D9" s="24">
        <v>44226</v>
      </c>
      <c r="E9" s="94">
        <v>44229</v>
      </c>
      <c r="F9" s="95"/>
      <c r="G9" s="24">
        <v>44239</v>
      </c>
      <c r="J9" s="22" t="s">
        <v>35</v>
      </c>
      <c r="K9" s="23">
        <v>8</v>
      </c>
      <c r="L9" s="24">
        <v>43905</v>
      </c>
      <c r="M9" s="24">
        <v>43918</v>
      </c>
      <c r="N9" s="94">
        <v>43921</v>
      </c>
      <c r="O9" s="95"/>
      <c r="P9" s="24">
        <v>43931</v>
      </c>
    </row>
    <row r="10" spans="1:16" x14ac:dyDescent="0.25">
      <c r="A10" s="45" t="s">
        <v>33</v>
      </c>
      <c r="B10" s="47">
        <v>4</v>
      </c>
      <c r="C10" s="24">
        <v>44227</v>
      </c>
      <c r="D10" s="24">
        <v>44240</v>
      </c>
      <c r="E10" s="94">
        <v>44243</v>
      </c>
      <c r="F10" s="95"/>
      <c r="G10" s="24">
        <v>44253</v>
      </c>
      <c r="J10" s="22" t="s">
        <v>35</v>
      </c>
      <c r="K10" s="23">
        <v>9</v>
      </c>
      <c r="L10" s="24">
        <v>43919</v>
      </c>
      <c r="M10" s="24">
        <v>43932</v>
      </c>
      <c r="N10" s="94">
        <v>43935</v>
      </c>
      <c r="O10" s="95"/>
      <c r="P10" s="24">
        <v>43945</v>
      </c>
    </row>
    <row r="11" spans="1:16" x14ac:dyDescent="0.25">
      <c r="A11" s="44" t="s">
        <v>34</v>
      </c>
      <c r="B11" s="46">
        <v>5</v>
      </c>
      <c r="C11" s="42">
        <v>44241</v>
      </c>
      <c r="D11" s="42">
        <v>44254</v>
      </c>
      <c r="E11" s="93">
        <v>44257</v>
      </c>
      <c r="F11" s="93"/>
      <c r="G11" s="42">
        <v>44267</v>
      </c>
      <c r="J11" s="25" t="s">
        <v>36</v>
      </c>
      <c r="K11" s="26">
        <v>10</v>
      </c>
      <c r="L11" s="27">
        <v>43933</v>
      </c>
      <c r="M11" s="27">
        <v>43946</v>
      </c>
      <c r="N11" s="91">
        <v>43949</v>
      </c>
      <c r="O11" s="92"/>
      <c r="P11" s="27">
        <v>43959</v>
      </c>
    </row>
    <row r="12" spans="1:16" x14ac:dyDescent="0.25">
      <c r="A12" s="44" t="s">
        <v>34</v>
      </c>
      <c r="B12" s="46">
        <v>6</v>
      </c>
      <c r="C12" s="42">
        <v>44255</v>
      </c>
      <c r="D12" s="42">
        <v>44268</v>
      </c>
      <c r="E12" s="93">
        <v>44271</v>
      </c>
      <c r="F12" s="93"/>
      <c r="G12" s="42">
        <v>44281</v>
      </c>
      <c r="J12" s="25" t="s">
        <v>36</v>
      </c>
      <c r="K12" s="26">
        <v>11</v>
      </c>
      <c r="L12" s="27">
        <v>43947</v>
      </c>
      <c r="M12" s="27">
        <v>43960</v>
      </c>
      <c r="N12" s="91">
        <v>43963</v>
      </c>
      <c r="O12" s="92"/>
      <c r="P12" s="27">
        <v>43973</v>
      </c>
    </row>
    <row r="13" spans="1:16" x14ac:dyDescent="0.25">
      <c r="A13" s="45" t="s">
        <v>35</v>
      </c>
      <c r="B13" s="47">
        <v>7</v>
      </c>
      <c r="C13" s="24">
        <v>44269</v>
      </c>
      <c r="D13" s="24">
        <v>44282</v>
      </c>
      <c r="E13" s="94">
        <v>44285</v>
      </c>
      <c r="F13" s="95"/>
      <c r="G13" s="24">
        <v>44295</v>
      </c>
      <c r="J13" s="22" t="s">
        <v>37</v>
      </c>
      <c r="K13" s="23">
        <v>12</v>
      </c>
      <c r="L13" s="24">
        <v>43961</v>
      </c>
      <c r="M13" s="24">
        <v>43974</v>
      </c>
      <c r="N13" s="94">
        <v>43977</v>
      </c>
      <c r="O13" s="95"/>
      <c r="P13" s="24">
        <v>43987</v>
      </c>
    </row>
    <row r="14" spans="1:16" x14ac:dyDescent="0.25">
      <c r="A14" s="45" t="s">
        <v>35</v>
      </c>
      <c r="B14" s="47">
        <v>8</v>
      </c>
      <c r="C14" s="24">
        <v>44283</v>
      </c>
      <c r="D14" s="24">
        <v>44296</v>
      </c>
      <c r="E14" s="94">
        <v>44299</v>
      </c>
      <c r="F14" s="95"/>
      <c r="G14" s="24">
        <v>44309</v>
      </c>
      <c r="J14" s="22" t="s">
        <v>37</v>
      </c>
      <c r="K14" s="23">
        <v>13</v>
      </c>
      <c r="L14" s="24">
        <v>43975</v>
      </c>
      <c r="M14" s="24">
        <v>43988</v>
      </c>
      <c r="N14" s="94">
        <v>43991</v>
      </c>
      <c r="O14" s="95"/>
      <c r="P14" s="24">
        <v>44001</v>
      </c>
    </row>
    <row r="15" spans="1:16" x14ac:dyDescent="0.25">
      <c r="A15" s="44" t="s">
        <v>36</v>
      </c>
      <c r="B15" s="46">
        <v>9</v>
      </c>
      <c r="C15" s="42">
        <v>44297</v>
      </c>
      <c r="D15" s="42">
        <v>44310</v>
      </c>
      <c r="E15" s="93">
        <v>44313</v>
      </c>
      <c r="F15" s="93"/>
      <c r="G15" s="42">
        <v>44323</v>
      </c>
      <c r="J15" s="25" t="s">
        <v>38</v>
      </c>
      <c r="K15" s="26">
        <v>14</v>
      </c>
      <c r="L15" s="27">
        <v>43989</v>
      </c>
      <c r="M15" s="27">
        <v>44002</v>
      </c>
      <c r="N15" s="91">
        <v>44005</v>
      </c>
      <c r="O15" s="92"/>
      <c r="P15" s="27">
        <v>44014</v>
      </c>
    </row>
    <row r="16" spans="1:16" x14ac:dyDescent="0.25">
      <c r="A16" s="44" t="s">
        <v>36</v>
      </c>
      <c r="B16" s="46">
        <v>10</v>
      </c>
      <c r="C16" s="42">
        <v>44311</v>
      </c>
      <c r="D16" s="42">
        <v>44324</v>
      </c>
      <c r="E16" s="93">
        <v>44327</v>
      </c>
      <c r="F16" s="93"/>
      <c r="G16" s="42">
        <v>44337</v>
      </c>
      <c r="J16" s="25" t="s">
        <v>38</v>
      </c>
      <c r="K16" s="26">
        <v>15</v>
      </c>
      <c r="L16" s="27">
        <v>44003</v>
      </c>
      <c r="M16" s="27">
        <v>44016</v>
      </c>
      <c r="N16" s="91">
        <v>44019</v>
      </c>
      <c r="O16" s="92"/>
      <c r="P16" s="27">
        <v>44029</v>
      </c>
    </row>
    <row r="17" spans="1:16" x14ac:dyDescent="0.25">
      <c r="A17" s="45" t="s">
        <v>37</v>
      </c>
      <c r="B17" s="47">
        <v>11</v>
      </c>
      <c r="C17" s="24">
        <v>44325</v>
      </c>
      <c r="D17" s="24">
        <v>44338</v>
      </c>
      <c r="E17" s="94">
        <v>44341</v>
      </c>
      <c r="F17" s="95"/>
      <c r="G17" s="24">
        <v>44351</v>
      </c>
      <c r="J17" s="25" t="s">
        <v>38</v>
      </c>
      <c r="K17" s="26">
        <v>16</v>
      </c>
      <c r="L17" s="27">
        <v>44017</v>
      </c>
      <c r="M17" s="27">
        <v>44030</v>
      </c>
      <c r="N17" s="91">
        <v>44033</v>
      </c>
      <c r="O17" s="92"/>
      <c r="P17" s="27">
        <v>44043</v>
      </c>
    </row>
    <row r="18" spans="1:16" x14ac:dyDescent="0.25">
      <c r="A18" s="45" t="s">
        <v>37</v>
      </c>
      <c r="B18" s="47">
        <v>12</v>
      </c>
      <c r="C18" s="24">
        <v>44339</v>
      </c>
      <c r="D18" s="24">
        <v>44352</v>
      </c>
      <c r="E18" s="94">
        <v>44355</v>
      </c>
      <c r="F18" s="95"/>
      <c r="G18" s="24">
        <v>44365</v>
      </c>
      <c r="J18" s="22" t="s">
        <v>39</v>
      </c>
      <c r="K18" s="23">
        <v>17</v>
      </c>
      <c r="L18" s="24">
        <v>44031</v>
      </c>
      <c r="M18" s="24">
        <v>44044</v>
      </c>
      <c r="N18" s="94">
        <v>44047</v>
      </c>
      <c r="O18" s="95"/>
      <c r="P18" s="24">
        <v>44057</v>
      </c>
    </row>
    <row r="19" spans="1:16" x14ac:dyDescent="0.25">
      <c r="A19" s="44" t="s">
        <v>38</v>
      </c>
      <c r="B19" s="46">
        <v>13</v>
      </c>
      <c r="C19" s="42">
        <v>44353</v>
      </c>
      <c r="D19" s="42">
        <v>44366</v>
      </c>
      <c r="E19" s="93">
        <v>44369</v>
      </c>
      <c r="F19" s="93"/>
      <c r="G19" s="42">
        <v>44379</v>
      </c>
      <c r="J19" s="22" t="s">
        <v>39</v>
      </c>
      <c r="K19" s="23">
        <v>18</v>
      </c>
      <c r="L19" s="24">
        <v>44045</v>
      </c>
      <c r="M19" s="24">
        <v>44058</v>
      </c>
      <c r="N19" s="94">
        <v>44061</v>
      </c>
      <c r="O19" s="95"/>
      <c r="P19" s="24">
        <v>44071</v>
      </c>
    </row>
    <row r="20" spans="1:16" x14ac:dyDescent="0.25">
      <c r="A20" s="44" t="s">
        <v>38</v>
      </c>
      <c r="B20" s="46">
        <v>14</v>
      </c>
      <c r="C20" s="42">
        <v>44367</v>
      </c>
      <c r="D20" s="42">
        <v>44380</v>
      </c>
      <c r="E20" s="93">
        <v>44384</v>
      </c>
      <c r="F20" s="93"/>
      <c r="G20" s="42">
        <v>44393</v>
      </c>
      <c r="J20" s="25" t="s">
        <v>40</v>
      </c>
      <c r="K20" s="26">
        <v>19</v>
      </c>
      <c r="L20" s="27">
        <v>44059</v>
      </c>
      <c r="M20" s="27">
        <v>44072</v>
      </c>
      <c r="N20" s="91">
        <v>44075</v>
      </c>
      <c r="O20" s="92"/>
      <c r="P20" s="27">
        <v>44085</v>
      </c>
    </row>
    <row r="21" spans="1:16" x14ac:dyDescent="0.25">
      <c r="A21" s="44" t="s">
        <v>38</v>
      </c>
      <c r="B21" s="46">
        <v>15</v>
      </c>
      <c r="C21" s="42">
        <v>44381</v>
      </c>
      <c r="D21" s="42">
        <v>44394</v>
      </c>
      <c r="E21" s="93">
        <v>44397</v>
      </c>
      <c r="F21" s="93"/>
      <c r="G21" s="42">
        <v>44407</v>
      </c>
      <c r="J21" s="25" t="s">
        <v>40</v>
      </c>
      <c r="K21" s="26">
        <v>20</v>
      </c>
      <c r="L21" s="27">
        <v>44073</v>
      </c>
      <c r="M21" s="27">
        <v>44086</v>
      </c>
      <c r="N21" s="91">
        <v>44089</v>
      </c>
      <c r="O21" s="92"/>
      <c r="P21" s="27">
        <v>44099</v>
      </c>
    </row>
    <row r="22" spans="1:16" x14ac:dyDescent="0.25">
      <c r="A22" s="45" t="s">
        <v>39</v>
      </c>
      <c r="B22" s="47">
        <v>16</v>
      </c>
      <c r="C22" s="24">
        <v>44395</v>
      </c>
      <c r="D22" s="24">
        <v>44408</v>
      </c>
      <c r="E22" s="94">
        <v>44411</v>
      </c>
      <c r="F22" s="95"/>
      <c r="G22" s="24">
        <v>44421</v>
      </c>
      <c r="J22" s="22" t="s">
        <v>41</v>
      </c>
      <c r="K22" s="23">
        <v>21</v>
      </c>
      <c r="L22" s="24">
        <v>44087</v>
      </c>
      <c r="M22" s="24">
        <v>44100</v>
      </c>
      <c r="N22" s="94">
        <v>44103</v>
      </c>
      <c r="O22" s="95"/>
      <c r="P22" s="24">
        <v>44113</v>
      </c>
    </row>
    <row r="23" spans="1:16" x14ac:dyDescent="0.25">
      <c r="A23" s="45" t="s">
        <v>39</v>
      </c>
      <c r="B23" s="47">
        <v>17</v>
      </c>
      <c r="C23" s="24">
        <v>44409</v>
      </c>
      <c r="D23" s="24">
        <v>44422</v>
      </c>
      <c r="E23" s="94">
        <v>44425</v>
      </c>
      <c r="F23" s="95"/>
      <c r="G23" s="24">
        <v>44435</v>
      </c>
      <c r="J23" s="22" t="s">
        <v>41</v>
      </c>
      <c r="K23" s="23">
        <v>22</v>
      </c>
      <c r="L23" s="24">
        <v>44101</v>
      </c>
      <c r="M23" s="24">
        <v>44114</v>
      </c>
      <c r="N23" s="94">
        <v>44117</v>
      </c>
      <c r="O23" s="95"/>
      <c r="P23" s="24">
        <v>44127</v>
      </c>
    </row>
    <row r="24" spans="1:16" x14ac:dyDescent="0.25">
      <c r="A24" s="44" t="s">
        <v>40</v>
      </c>
      <c r="B24" s="46">
        <v>18</v>
      </c>
      <c r="C24" s="42">
        <v>44423</v>
      </c>
      <c r="D24" s="42">
        <v>44436</v>
      </c>
      <c r="E24" s="93">
        <v>44439</v>
      </c>
      <c r="F24" s="93"/>
      <c r="G24" s="42">
        <v>44449</v>
      </c>
      <c r="J24" s="25" t="s">
        <v>42</v>
      </c>
      <c r="K24" s="26">
        <v>23</v>
      </c>
      <c r="L24" s="27">
        <v>44115</v>
      </c>
      <c r="M24" s="27">
        <v>44128</v>
      </c>
      <c r="N24" s="91">
        <v>44131</v>
      </c>
      <c r="O24" s="92"/>
      <c r="P24" s="27">
        <v>44141</v>
      </c>
    </row>
    <row r="25" spans="1:16" x14ac:dyDescent="0.25">
      <c r="A25" s="44" t="s">
        <v>40</v>
      </c>
      <c r="B25" s="46">
        <v>19</v>
      </c>
      <c r="C25" s="42">
        <v>44437</v>
      </c>
      <c r="D25" s="42">
        <v>44450</v>
      </c>
      <c r="E25" s="93">
        <v>44453</v>
      </c>
      <c r="F25" s="93"/>
      <c r="G25" s="42">
        <v>44463</v>
      </c>
      <c r="J25" s="25" t="s">
        <v>42</v>
      </c>
      <c r="K25" s="26">
        <v>24</v>
      </c>
      <c r="L25" s="27">
        <v>44129</v>
      </c>
      <c r="M25" s="27">
        <v>44142</v>
      </c>
      <c r="N25" s="91">
        <v>44145</v>
      </c>
      <c r="O25" s="92"/>
      <c r="P25" s="27">
        <v>44155</v>
      </c>
    </row>
    <row r="26" spans="1:16" x14ac:dyDescent="0.25">
      <c r="A26" s="45" t="s">
        <v>41</v>
      </c>
      <c r="B26" s="47">
        <v>20</v>
      </c>
      <c r="C26" s="24">
        <v>44451</v>
      </c>
      <c r="D26" s="24">
        <v>44464</v>
      </c>
      <c r="E26" s="94">
        <v>44467</v>
      </c>
      <c r="F26" s="95"/>
      <c r="G26" s="24">
        <v>44477</v>
      </c>
      <c r="J26" s="22" t="s">
        <v>43</v>
      </c>
      <c r="K26" s="23">
        <v>25</v>
      </c>
      <c r="L26" s="24">
        <v>44143</v>
      </c>
      <c r="M26" s="24">
        <v>44156</v>
      </c>
      <c r="N26" s="94">
        <v>44159</v>
      </c>
      <c r="O26" s="95"/>
      <c r="P26" s="24">
        <v>44169</v>
      </c>
    </row>
    <row r="27" spans="1:16" x14ac:dyDescent="0.25">
      <c r="A27" s="45" t="s">
        <v>41</v>
      </c>
      <c r="B27" s="47">
        <v>21</v>
      </c>
      <c r="C27" s="24">
        <v>44465</v>
      </c>
      <c r="D27" s="24">
        <v>44478</v>
      </c>
      <c r="E27" s="94">
        <v>44481</v>
      </c>
      <c r="F27" s="95"/>
      <c r="G27" s="24">
        <v>44491</v>
      </c>
      <c r="J27" s="22" t="s">
        <v>43</v>
      </c>
      <c r="K27" s="23">
        <v>26</v>
      </c>
      <c r="L27" s="24">
        <v>44157</v>
      </c>
      <c r="M27" s="24">
        <v>44170</v>
      </c>
      <c r="N27" s="94">
        <v>44173</v>
      </c>
      <c r="O27" s="95"/>
      <c r="P27" s="24">
        <v>44183</v>
      </c>
    </row>
    <row r="28" spans="1:16" x14ac:dyDescent="0.25">
      <c r="A28" s="44" t="s">
        <v>42</v>
      </c>
      <c r="B28" s="46">
        <v>22</v>
      </c>
      <c r="C28" s="42">
        <v>44479</v>
      </c>
      <c r="D28" s="42">
        <v>44492</v>
      </c>
      <c r="E28" s="93">
        <v>44495</v>
      </c>
      <c r="F28" s="93"/>
      <c r="G28" s="42">
        <v>44505</v>
      </c>
      <c r="J28" s="22" t="s">
        <v>43</v>
      </c>
      <c r="K28" s="23">
        <v>27</v>
      </c>
      <c r="L28" s="24">
        <v>44171</v>
      </c>
      <c r="M28" s="24">
        <v>44184</v>
      </c>
      <c r="N28" s="94">
        <v>44183</v>
      </c>
      <c r="O28" s="95"/>
      <c r="P28" s="24">
        <v>44195</v>
      </c>
    </row>
    <row r="29" spans="1:16" x14ac:dyDescent="0.25">
      <c r="A29" s="44" t="s">
        <v>42</v>
      </c>
      <c r="B29" s="46">
        <v>23</v>
      </c>
      <c r="C29" s="42">
        <v>44493</v>
      </c>
      <c r="D29" s="42">
        <v>44506</v>
      </c>
      <c r="E29" s="93">
        <v>44509</v>
      </c>
      <c r="F29" s="93"/>
      <c r="G29" s="42">
        <v>44519</v>
      </c>
    </row>
    <row r="30" spans="1:16" x14ac:dyDescent="0.25">
      <c r="A30" s="45" t="s">
        <v>43</v>
      </c>
      <c r="B30" s="47">
        <v>24</v>
      </c>
      <c r="C30" s="24">
        <v>44507</v>
      </c>
      <c r="D30" s="24">
        <v>44520</v>
      </c>
      <c r="E30" s="97">
        <v>44520</v>
      </c>
      <c r="F30" s="98"/>
      <c r="G30" s="24">
        <v>44533</v>
      </c>
    </row>
    <row r="31" spans="1:16" x14ac:dyDescent="0.25">
      <c r="A31" s="45" t="s">
        <v>43</v>
      </c>
      <c r="B31" s="47">
        <v>25</v>
      </c>
      <c r="C31" s="24">
        <v>44521</v>
      </c>
      <c r="D31" s="24">
        <v>44534</v>
      </c>
      <c r="E31" s="97">
        <v>44534</v>
      </c>
      <c r="F31" s="98"/>
      <c r="G31" s="24">
        <v>44547</v>
      </c>
    </row>
    <row r="32" spans="1:16" x14ac:dyDescent="0.25">
      <c r="A32" s="45" t="s">
        <v>43</v>
      </c>
      <c r="B32" s="47">
        <v>26</v>
      </c>
      <c r="C32" s="24">
        <v>44535</v>
      </c>
      <c r="D32" s="24">
        <v>44548</v>
      </c>
      <c r="E32" s="97">
        <v>44548</v>
      </c>
      <c r="F32" s="98"/>
      <c r="G32" s="24">
        <v>44560</v>
      </c>
    </row>
  </sheetData>
  <mergeCells count="60">
    <mergeCell ref="N24:O24"/>
    <mergeCell ref="N25:O25"/>
    <mergeCell ref="N26:O26"/>
    <mergeCell ref="N27:O27"/>
    <mergeCell ref="N28:O28"/>
    <mergeCell ref="N18:O18"/>
    <mergeCell ref="N19:O19"/>
    <mergeCell ref="N20:O20"/>
    <mergeCell ref="N21:O21"/>
    <mergeCell ref="N22:O22"/>
    <mergeCell ref="N6:O6"/>
    <mergeCell ref="N7:O7"/>
    <mergeCell ref="N8:O8"/>
    <mergeCell ref="N9:O9"/>
    <mergeCell ref="N10:O10"/>
    <mergeCell ref="N11:O11"/>
    <mergeCell ref="E28:F28"/>
    <mergeCell ref="E29:F29"/>
    <mergeCell ref="E30:F30"/>
    <mergeCell ref="E31:F31"/>
    <mergeCell ref="E17:F17"/>
    <mergeCell ref="E18:F18"/>
    <mergeCell ref="E19:F19"/>
    <mergeCell ref="E20:F20"/>
    <mergeCell ref="N23:O23"/>
    <mergeCell ref="N12:O12"/>
    <mergeCell ref="N13:O13"/>
    <mergeCell ref="N14:O14"/>
    <mergeCell ref="N15:O15"/>
    <mergeCell ref="N16:O16"/>
    <mergeCell ref="N17:O17"/>
    <mergeCell ref="E32:F32"/>
    <mergeCell ref="N1:O1"/>
    <mergeCell ref="N2:O2"/>
    <mergeCell ref="N3:O3"/>
    <mergeCell ref="N4:O4"/>
    <mergeCell ref="N5:O5"/>
    <mergeCell ref="E22:F22"/>
    <mergeCell ref="E23:F23"/>
    <mergeCell ref="E24:F24"/>
    <mergeCell ref="E25:F25"/>
    <mergeCell ref="E26:F26"/>
    <mergeCell ref="E27:F27"/>
    <mergeCell ref="E3:F3"/>
    <mergeCell ref="E4:F4"/>
    <mergeCell ref="E5:F5"/>
    <mergeCell ref="E6:F6"/>
    <mergeCell ref="E1:F1"/>
    <mergeCell ref="E2:F2"/>
    <mergeCell ref="E21:F21"/>
    <mergeCell ref="E11:F11"/>
    <mergeCell ref="E12:F12"/>
    <mergeCell ref="E13:F13"/>
    <mergeCell ref="E14:F14"/>
    <mergeCell ref="E15:F15"/>
    <mergeCell ref="E16:F16"/>
    <mergeCell ref="E7:F7"/>
    <mergeCell ref="E8:F8"/>
    <mergeCell ref="E9:F9"/>
    <mergeCell ref="E10:F1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ED2F115987304A81763EA9D5E9BDEE" ma:contentTypeVersion="14" ma:contentTypeDescription="Create a new document." ma:contentTypeScope="" ma:versionID="abbaddd8791d8b69ab5ca3589e6d0b42">
  <xsd:schema xmlns:xsd="http://www.w3.org/2001/XMLSchema" xmlns:xs="http://www.w3.org/2001/XMLSchema" xmlns:p="http://schemas.microsoft.com/office/2006/metadata/properties" xmlns:ns2="6d824bfd-62cf-4f7c-9caf-4eedbeb3fd07" xmlns:ns3="1c95082d-2426-490c-b64c-2fe041ff4b3a" targetNamespace="http://schemas.microsoft.com/office/2006/metadata/properties" ma:root="true" ma:fieldsID="fb029b06476d5edae75a62df3c72b782" ns2:_="" ns3:_="">
    <xsd:import namespace="6d824bfd-62cf-4f7c-9caf-4eedbeb3fd07"/>
    <xsd:import namespace="1c95082d-2426-490c-b64c-2fe041ff4b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24bfd-62cf-4f7c-9caf-4eedbeb3fd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0ad816ea-8460-453a-b1af-cd753e23c0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5082d-2426-490c-b64c-2fe041ff4b3a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f6723bb-d712-4900-b253-8f3020088b7a}" ma:internalName="TaxCatchAll" ma:showField="CatchAllData" ma:web="1c95082d-2426-490c-b64c-2fe041ff4b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c95082d-2426-490c-b64c-2fe041ff4b3a" xsi:nil="true"/>
    <lcf76f155ced4ddcb4097134ff3c332f xmlns="6d824bfd-62cf-4f7c-9caf-4eedbeb3fd07">
      <Terms xmlns="http://schemas.microsoft.com/office/infopath/2007/PartnerControls"/>
    </lcf76f155ced4ddcb4097134ff3c332f>
    <SharedWithUsers xmlns="1c95082d-2426-490c-b64c-2fe041ff4b3a">
      <UserInfo>
        <DisplayName>Klavon, Erin</DisplayName>
        <AccountId>12</AccountId>
        <AccountType/>
      </UserInfo>
      <UserInfo>
        <DisplayName>Hart, Caroline</DisplayName>
        <AccountId>26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347674-F80B-4748-9927-641690868B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824bfd-62cf-4f7c-9caf-4eedbeb3fd07"/>
    <ds:schemaRef ds:uri="1c95082d-2426-490c-b64c-2fe041ff4b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24EF16-7E17-49F8-AC3B-FC7EA2C88F85}">
  <ds:schemaRefs>
    <ds:schemaRef ds:uri="http://schemas.microsoft.com/office/2006/metadata/properties"/>
    <ds:schemaRef ds:uri="http://schemas.microsoft.com/office/infopath/2007/PartnerControls"/>
    <ds:schemaRef ds:uri="1c95082d-2426-490c-b64c-2fe041ff4b3a"/>
    <ds:schemaRef ds:uri="6d824bfd-62cf-4f7c-9caf-4eedbeb3fd07"/>
  </ds:schemaRefs>
</ds:datastoreItem>
</file>

<file path=customXml/itemProps3.xml><?xml version="1.0" encoding="utf-8"?>
<ds:datastoreItem xmlns:ds="http://schemas.openxmlformats.org/officeDocument/2006/customXml" ds:itemID="{E6244A2F-B5B7-4703-A957-DF52E60B102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2177130-642f-41d9-9211-74237ad5687d}" enabled="0" method="" siteId="{22177130-642f-41d9-9211-74237ad568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Klavon, Erin</dc:creator>
  <cp:keywords/>
  <dc:description/>
  <cp:lastModifiedBy>Hart, Caroline</cp:lastModifiedBy>
  <cp:revision/>
  <dcterms:created xsi:type="dcterms:W3CDTF">2019-11-13T20:31:49Z</dcterms:created>
  <dcterms:modified xsi:type="dcterms:W3CDTF">2025-04-10T16:51:18Z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0x0101009CED2F115987304A81763EA9D5E9BDEE</vt:lpwstr>
  </property>
  <property fmtid="{D5CDD505-2E9C-101B-9397-08002B2CF9AE}" pid="3" name="Order">
    <vt:r8>5200</vt:r8>
  </property>
  <property fmtid="{D5CDD505-2E9C-101B-9397-08002B2CF9AE}" pid="4" name="MediaServiceImageTags">
    <vt:lpwstr/>
  </property>
</Properties>
</file>